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4"/>
  </bookViews>
  <sheets>
    <sheet name="สรุปงบหน้า(คมนาคม)" sheetId="1" r:id="rId1"/>
    <sheet name="6.1กรมทางหลวง" sheetId="3" r:id="rId2"/>
    <sheet name="6.2กรมขนส่งทางบก" sheetId="4" r:id="rId3"/>
    <sheet name="6.3กรมทางหลวงชนบท" sheetId="5" r:id="rId4"/>
    <sheet name="6.4กรมเจ้าท่า" sheetId="2" r:id="rId5"/>
  </sheets>
  <definedNames>
    <definedName name="_xlnm.Print_Area" localSheetId="1">'6.1กรมทางหลวง'!$A$1:$T$54</definedName>
    <definedName name="_xlnm.Print_Area" localSheetId="2">'6.2กรมขนส่งทางบก'!$A$1:$T$30</definedName>
    <definedName name="_xlnm.Print_Area" localSheetId="3">'6.3กรมทางหลวงชนบท'!$A$1:$T$20</definedName>
    <definedName name="_xlnm.Print_Area" localSheetId="4">'6.4กรมเจ้าท่า'!$A$1:$T$39</definedName>
    <definedName name="_xlnm.Print_Titles" localSheetId="1">'6.1กรมทางหลวง'!$10:$12</definedName>
  </definedNames>
  <calcPr calcId="124519"/>
</workbook>
</file>

<file path=xl/calcChain.xml><?xml version="1.0" encoding="utf-8"?>
<calcChain xmlns="http://schemas.openxmlformats.org/spreadsheetml/2006/main">
  <c r="D14" i="1"/>
  <c r="D26" s="1"/>
  <c r="D15"/>
  <c r="D13"/>
  <c r="D20" i="5"/>
  <c r="D11" i="1"/>
  <c r="D10" s="1"/>
  <c r="D16" i="4" l="1"/>
  <c r="D9" i="1"/>
  <c r="D8" s="1"/>
  <c r="D24" i="3"/>
  <c r="C26" i="1"/>
  <c r="D16" i="2"/>
</calcChain>
</file>

<file path=xl/sharedStrings.xml><?xml version="1.0" encoding="utf-8"?>
<sst xmlns="http://schemas.openxmlformats.org/spreadsheetml/2006/main" count="282" uniqueCount="146">
  <si>
    <t>แบบ ผป.1</t>
  </si>
  <si>
    <t>สรุปงบหน้าแผนปฏิบัติการจังหวัดนราธิวาส</t>
  </si>
  <si>
    <t>ประจำปีงบประมาณ พ.ศ. 2557</t>
  </si>
  <si>
    <t>จำนวนโครงการ</t>
  </si>
  <si>
    <t xml:space="preserve">งบประมาณ </t>
  </si>
  <si>
    <t>หมายเหตุ</t>
  </si>
  <si>
    <t>ที่</t>
  </si>
  <si>
    <t>ชื่อโครงการ/กิจกรรม</t>
  </si>
  <si>
    <t>แบบ ผป.2</t>
  </si>
  <si>
    <t>แบบฟอร์มแผนปฏิบัติการจังหวัดนราธิวาส</t>
  </si>
  <si>
    <r>
      <rPr>
        <sz val="16"/>
        <rFont val="Wingdings"/>
        <charset val="2"/>
      </rPr>
      <t>o</t>
    </r>
    <r>
      <rPr>
        <sz val="13.6"/>
        <rFont val="TH SarabunPSK"/>
        <family val="2"/>
      </rPr>
      <t xml:space="preserve"> </t>
    </r>
    <r>
      <rPr>
        <sz val="16"/>
        <rFont val="TH SarabunPSK"/>
        <family val="2"/>
      </rPr>
      <t>ราชการส่วนกลาง</t>
    </r>
  </si>
  <si>
    <r>
      <rPr>
        <sz val="16"/>
        <rFont val="Wingdings"/>
        <charset val="2"/>
      </rPr>
      <t>o</t>
    </r>
    <r>
      <rPr>
        <sz val="13.6"/>
        <rFont val="TH SarabunPSK"/>
        <family val="2"/>
      </rPr>
      <t xml:space="preserve"> </t>
    </r>
    <r>
      <rPr>
        <sz val="16"/>
        <rFont val="TH SarabunPSK"/>
        <family val="2"/>
      </rPr>
      <t>ราชการส่วนภูมิภาค</t>
    </r>
  </si>
  <si>
    <r>
      <rPr>
        <sz val="16"/>
        <rFont val="Wingdings"/>
        <charset val="2"/>
      </rPr>
      <t>o</t>
    </r>
    <r>
      <rPr>
        <sz val="13.6"/>
        <rFont val="TH SarabunPSK"/>
        <family val="2"/>
      </rPr>
      <t xml:space="preserve"> </t>
    </r>
    <r>
      <rPr>
        <sz val="16"/>
        <rFont val="TH SarabunPSK"/>
        <family val="2"/>
      </rPr>
      <t>ราชการส่วนท้องถิ่น</t>
    </r>
  </si>
  <si>
    <t>พื้นที่ดำเนินการ</t>
  </si>
  <si>
    <t>ระยะเวลาดำเนินการ</t>
  </si>
  <si>
    <t>ผลประโยชน์ที่ได้รับ</t>
  </si>
  <si>
    <t>เป้าหมาย</t>
  </si>
  <si>
    <t>หมู่ที่ /บ้าน</t>
  </si>
  <si>
    <t>ตำบล</t>
  </si>
  <si>
    <t>อำเภอ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</si>
  <si>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</si>
  <si>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</si>
  <si>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</si>
  <si>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</si>
  <si>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</si>
  <si>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</si>
  <si>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</si>
  <si>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</si>
  <si>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</si>
  <si>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</si>
  <si>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</si>
  <si>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</si>
  <si>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(บาท)</t>
  </si>
  <si>
    <t>ตากใบ</t>
  </si>
  <si>
    <t>โล๊ะจูด</t>
  </si>
  <si>
    <t>แว้ง</t>
  </si>
  <si>
    <t>กระทรวงคมนาคม</t>
  </si>
  <si>
    <t>กรมทางหลวง</t>
  </si>
  <si>
    <t>หน่วยงานรับผิดชอบ : สำนักงานแขวงการทางจังหวัดนราธิวาส</t>
  </si>
  <si>
    <t>เจ้าหน้าที่ผู้รับผิดชอบ : นายสมจิต  เพชรรัตน์</t>
  </si>
  <si>
    <t>โทรศัพท์ : 08 1277 9985</t>
  </si>
  <si>
    <t>งานฉาบผิวแอสฟัลต์ แบบ Para Lurry Seal Type 3 ทางหลวงหมายเลข 0042 ตอนควบคุม 0302 ตอนปูต๊ะ - สุไหงโก-ลก ระหว่าง กม.215+897 - กม.218+475 SB,NB</t>
  </si>
  <si>
    <t>สามแยกสะปอม</t>
  </si>
  <si>
    <t>กะลุวอเหนือ</t>
  </si>
  <si>
    <t>เมือง</t>
  </si>
  <si>
    <t>งานเสริมผิวแอสฟัลต์ ทางหลวงหมายเลข 4155 ตอนควบคุม 0100 ตอนบาเจาะ - บ้านทอน ระหว่าง กม.4+000 - กม.7+575</t>
  </si>
  <si>
    <t>บูเก๊ะสูดอ</t>
  </si>
  <si>
    <t>บาเระใต้</t>
  </si>
  <si>
    <t>บาเจาะ</t>
  </si>
  <si>
    <t>งานเสริมผิวแอสฟัลต์ทางหลวงหมายเลข 4107 ตอนควบคุม 0100 ตอนมะรือโบ - ตันหยงมัส ระหว่าง กม.2+333 - กม.4+125 กม.10+144 - กม.10+750</t>
  </si>
  <si>
    <t>จือนือเระ - ตันหยังมัส</t>
  </si>
  <si>
    <t>เฉลิม - ตันหยังมัส</t>
  </si>
  <si>
    <t>ระแงะ</t>
  </si>
  <si>
    <t>ทำให้การจราจรสะดวกขึ้น</t>
  </si>
  <si>
    <t>โครงการบูรณะทางหลวงสายหลัก ทางหลวงหมายเลข 0042 ตอนควบคุม 0302 ตอนปูต๊ะ -    สุไหงโก-ลก ระหว่าง กม.235+400 - กม.237+460 SB,NB</t>
  </si>
  <si>
    <t>บ้านใหญ่</t>
  </si>
  <si>
    <t>พร่อน</t>
  </si>
  <si>
    <t>งานฟื้นฟูทางหลวงเพื่อคืนสู่สภาพอย่างยั่งยืน ทางหลวงหมายเลข 4115 ตอนควบคุม 0101 ตอนสุคิริน - แว้ง ระหว่าง กม.11+950 - กม.14+025</t>
  </si>
  <si>
    <t>กรือซอ</t>
  </si>
  <si>
    <t>งานฟื้นฟูทางหลวงเพื่อคืนสู่สภาพอย่างยั่งยืน ทางหลวงหมายเลข 4066 ตอนควบคุม 0100 ตอนปาลอบาต๊ะ - บือเล็งใต้ ระหว่าง กม.17+830 - กม.19+675</t>
  </si>
  <si>
    <t>งานฟื้นฟูทางหลวงเพื่อคืนสู่สภาพอย่างยั่งยืน ทางหลวงหมายเลข 4241 ตอนควบคุม 0100 ตอนสุคิริน - ไอร์ตากอ ระหว่าง กม.13+450 - กม.15+853</t>
  </si>
  <si>
    <t>กม.10 - น้อมเกล้า</t>
  </si>
  <si>
    <t>สุคิริน</t>
  </si>
  <si>
    <t>สุวารี</t>
  </si>
  <si>
    <t>รือเสาะ</t>
  </si>
  <si>
    <t>งานลาดบางทางหลวง ทางหลวงหมายเลข 4084 ตอนควบคุม 0100 ตอนดุซงญอ - ไอร์ตากอ ระหว่าง กม.20+275 - กม.22+676</t>
  </si>
  <si>
    <t>ไอร์กรอส</t>
  </si>
  <si>
    <t>งานปรับปรุงทางหลวงเพื่อสนับสนุนการท่องเที่ยว ทางหลวงหมายเลข 4084  ตอนควบคุม 0102 ตอนนราธิวาส - สะปอม ระหว่าง กม.15+090 - กม.15+535</t>
  </si>
  <si>
    <t>บ้านใหม่</t>
  </si>
  <si>
    <t>งานปรับปรุงทางหลวงเพื่อสนับสนุนการท่องเที่ยวทางหลวงหมายเลข 4062 ตอนควบคุม 0100 ตอนบูเก๊ะตา - สอวอนอก ระหว่าง กม.5+125 - กม.7+825</t>
  </si>
  <si>
    <t>บาลา</t>
  </si>
  <si>
    <t>กรมการขนส่งทางบก</t>
  </si>
  <si>
    <t>หน่วยงานรับผิดชอบ : สำนักงานขนส่งจังหวัดนราธิวาส</t>
  </si>
  <si>
    <t>เจ้าหน้าที่ผู้รับผิดชอบ : นายอดุลย์  หะยีสะ</t>
  </si>
  <si>
    <t>โทรศัพท์ : 0 7353 2117</t>
  </si>
  <si>
    <t>โครงการรณรงค์ป้องกันและลดอุบัติเหตุทางถนนประจำปีงบประมาณ 2557</t>
  </si>
  <si>
    <t xml:space="preserve"> -</t>
  </si>
  <si>
    <t>ทุกอำเภอ</t>
  </si>
  <si>
    <t>1. ผู้ใช้รถใช้ถนนในเขตจังหวัดนราธิวาสได้รับทราบถึงกิจกรรมรณรงค์ป้องกันและลดอุบัติเหตุทางถนนของสำนักงานขนส่งจังหวัดนราธิวาส และมีส่วนร่วมในการป้องกันและลดอุบัติเหตุทางถนน</t>
  </si>
  <si>
    <t>2. สามารถเสริมสร้างจิตสำนึกให้กับผู้ใช้รถใช้ถนนในเขตจังหวัดนราธิวาส ตระหนักถึงความสูญเสียอันเนื่องมาจากอุบัติเหตุทางถนน</t>
  </si>
  <si>
    <t>3. อัตราการเกิดอุบัติเหตุทางถนนในจังหวัดนราธิวาสลดน้อยลง</t>
  </si>
  <si>
    <r>
      <rPr>
        <b/>
        <sz val="13.6"/>
        <rFont val="Wingdings 2"/>
        <family val="1"/>
        <charset val="2"/>
      </rPr>
      <t>R</t>
    </r>
    <r>
      <rPr>
        <b/>
        <sz val="13.6"/>
        <rFont val="TH SarabunPSK"/>
        <family val="2"/>
      </rPr>
      <t xml:space="preserve"> </t>
    </r>
    <r>
      <rPr>
        <sz val="16"/>
        <rFont val="TH SarabunPSK"/>
        <family val="2"/>
      </rPr>
      <t>ราชการส่วนภูมิภาค</t>
    </r>
  </si>
  <si>
    <t>กรมทางหลวงชนบท</t>
  </si>
  <si>
    <r>
      <rPr>
        <b/>
        <sz val="13.6"/>
        <rFont val="Wingdings 2"/>
        <family val="1"/>
        <charset val="2"/>
      </rPr>
      <t>R</t>
    </r>
    <r>
      <rPr>
        <b/>
        <sz val="13.6"/>
        <rFont val="TH SarabunPSK"/>
        <family val="2"/>
      </rPr>
      <t xml:space="preserve"> </t>
    </r>
    <r>
      <rPr>
        <sz val="16"/>
        <rFont val="TH SarabunPSK"/>
        <family val="2"/>
      </rPr>
      <t>ราชการส่วนกลาง</t>
    </r>
  </si>
  <si>
    <t>หน่วยงานรับผิดชอบ : สำนักงานทางหลวงชนบทจังหวัดนราธิวาส</t>
  </si>
  <si>
    <t>เจ้าหน้าที่ผู้รับผิดชอบ : ว่าที่ ร.ต.ธำรงศักดิ์ ชุลีชาติธำรงค์</t>
  </si>
  <si>
    <t>โทรศัพท์ : 08 6491 5352</t>
  </si>
  <si>
    <t>1.761 กม.</t>
  </si>
  <si>
    <t>ไอร์บือแต</t>
  </si>
  <si>
    <t>ช้างเผือก</t>
  </si>
  <si>
    <t>จะแนะ</t>
  </si>
  <si>
    <t>3.000 กม.</t>
  </si>
  <si>
    <t>ซากอ</t>
  </si>
  <si>
    <t>ตะมะยูง</t>
  </si>
  <si>
    <t>ศรีสาคร</t>
  </si>
  <si>
    <t>3.720 กม.</t>
  </si>
  <si>
    <t>บางขุด</t>
  </si>
  <si>
    <t>ฆอเลาะ</t>
  </si>
  <si>
    <t>3.130 กม.</t>
  </si>
  <si>
    <t>โต๊ะปอฆะ/ละโอ</t>
  </si>
  <si>
    <t>ตันหยงมัส</t>
  </si>
  <si>
    <t>ก่อสร้างถนนลาดยาง สายแยก ทล.4217 - หมู่บ้านเศรษฐกิจพอเพียง และฟาร์มตัวอย่างฯ บ.ไอร์บือแต (ตอนที่ 3)</t>
  </si>
  <si>
    <t>ก่อสร้างถนนลาดยาง สายแยก ทช.นธ. 4006 -      บ.ซากอ</t>
  </si>
  <si>
    <t>ก่อสร้างถนนลาดยาง สาย ทล.4057 - บ.บางขุด</t>
  </si>
  <si>
    <t>ก่อสร้างถนนลาดยาง บ.โต๊ะปอฆะ - บ.ละโอ</t>
  </si>
  <si>
    <t>ก่อสร้างถนนลาดยาง แยก ทช.นธ.4013 - บ.น้ำหอม</t>
  </si>
  <si>
    <t>ก่อสร้างสะพาน คสล. ข้ามคลองไอร์กาเว</t>
  </si>
  <si>
    <t>120.00 ม.</t>
  </si>
  <si>
    <t>ก่อสร้างสะพาน คสล. ข้ามคลองชลประทาน บ.รือราเป๊ะ - บ.ยามูฆือแล</t>
  </si>
  <si>
    <t>30.00 ม.</t>
  </si>
  <si>
    <t>ก่อสร้างสะพาน คสล. สาย นธ 4010               แยก ทล.4057 - บ.บูเก๊ะตา</t>
  </si>
  <si>
    <t>12.00 ม.</t>
  </si>
  <si>
    <t>น้ำหอม</t>
  </si>
  <si>
    <t>ไอร์กาเว</t>
  </si>
  <si>
    <t>บือราเป๊ะ / บือแนฆือแล</t>
  </si>
  <si>
    <t>โล๊ะจูด/บูเก๊ะตา</t>
  </si>
  <si>
    <t>ศรีบรรพต</t>
  </si>
  <si>
    <t>โคกสะตอ</t>
  </si>
  <si>
    <t>โคกเคียน</t>
  </si>
  <si>
    <t>ประชาชนในพื้นที่ได้รับความสะดวก และปลอดภัยในการใช้เส้นทางเพื่อสัญจรไป-มาและขนส่งผลผลิตทางการเกษตร</t>
  </si>
  <si>
    <t>ขุดลอกคลองโคกเคียน</t>
  </si>
  <si>
    <t>ขุดลอกแม่น้ำบางนรา</t>
  </si>
  <si>
    <t>ก่อสร้างเขื่อนป้องกันตลิ่งพังแม่น้ำสายบุรี</t>
  </si>
  <si>
    <t>5,000 ม.</t>
  </si>
  <si>
    <t>2,000 ม.</t>
  </si>
  <si>
    <t>300 ม.</t>
  </si>
  <si>
    <t>บางนาค</t>
  </si>
  <si>
    <t>กรมเจ้าท่า</t>
  </si>
  <si>
    <t>เจ้าหน้าที่ผู้รับผิดชอบ : นายสันธนะ  จันทร</t>
  </si>
  <si>
    <t>โทรศัพท์ : 08 1273 3223</t>
  </si>
  <si>
    <t>สามรถเพิ่มศักยภาพอาชีพประมงในพื้นที่จังหวัดนราธิวาส</t>
  </si>
  <si>
    <t>สามารถเพิ่มศักยภาพด้านการขนส่งทางน้ำ</t>
  </si>
  <si>
    <t>ป้องกันการพังทลายของตลิ่งริมฝั่งแม่น้ำสายบุรี</t>
  </si>
  <si>
    <t>กรม/หน่วยงาน</t>
  </si>
  <si>
    <r>
      <rPr>
        <sz val="16"/>
        <rFont val="Wingdings 2"/>
        <family val="1"/>
        <charset val="2"/>
      </rPr>
      <t>R</t>
    </r>
    <r>
      <rPr>
        <sz val="16"/>
        <rFont val="TH SarabunPSK"/>
        <family val="2"/>
      </rPr>
      <t xml:space="preserve"> ราชการส่วนกลาง</t>
    </r>
  </si>
  <si>
    <t>รวมจำนวน 10 โครงการ งบประมาณ</t>
  </si>
  <si>
    <t>1.1 แขวงการทางนราธิวาส</t>
  </si>
  <si>
    <t>รวมจำนวน 1 โครงการ งบประมาณ</t>
  </si>
  <si>
    <t>2.1 สำนักงานขนส่งจังหวัดนราธิวาส</t>
  </si>
  <si>
    <t>รวมจำนวน 8 โครงการ งบประมาณ</t>
  </si>
  <si>
    <t>3.1 สำนักงานทางหลวงชนบทจังหวัดนราธิวาส</t>
  </si>
  <si>
    <r>
      <rPr>
        <sz val="16"/>
        <rFont val="Wingdings 2"/>
        <family val="1"/>
        <charset val="2"/>
      </rPr>
      <t>R</t>
    </r>
    <r>
      <rPr>
        <sz val="13.6"/>
        <rFont val="TH SarabunPSK"/>
        <family val="2"/>
      </rPr>
      <t xml:space="preserve"> </t>
    </r>
    <r>
      <rPr>
        <sz val="16"/>
        <rFont val="TH SarabunPSK"/>
        <family val="2"/>
      </rPr>
      <t>ราชการส่วนกลาง</t>
    </r>
  </si>
  <si>
    <t>รวมจำนวน 3 โครงการ งบประมาณ</t>
  </si>
  <si>
    <t>หน่วยงานรับผิดชอบ : สำนักงานเจ้าท่าภูมิภาคสาขานราธิวาส</t>
  </si>
  <si>
    <t>4.1 สำนักงานเจ้าท่าภูมิภาคสาขานราธิวาส</t>
  </si>
  <si>
    <t>รวมจำนวน 4 กรม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</si>
</sst>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0.0000"/>
    <numFmt numFmtId="188" formatCode="_-* #,##0_-;\-* #,##0_-;_-* &quot;-&quot;??_-;_-@_-"/>
  </numFmts>
  <fonts count="14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Wingdings"/>
      <charset val="2"/>
    </font>
    <font>
      <sz val="13.6"/>
      <name val="TH SarabunPSK"/>
      <family val="2"/>
    </font>
    <font>
      <sz val="16"/>
      <name val="Wingdings 2"/>
      <family val="1"/>
      <charset val="2"/>
    </font>
    <font>
      <b/>
      <sz val="13.6"/>
      <name val="Wingdings 2"/>
      <family val="1"/>
      <charset val="2"/>
    </font>
    <font>
      <b/>
      <sz val="13.6"/>
      <name val="TH SarabunPS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shrinkToFit="1"/>
    </xf>
    <xf numFmtId="0" fontId="3" fillId="0" borderId="0" xfId="0" applyFont="1" applyBorder="1"/>
    <xf numFmtId="0" fontId="3" fillId="0" borderId="4" xfId="0" applyFont="1" applyBorder="1"/>
    <xf numFmtId="0" fontId="5" fillId="0" borderId="4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shrinkToFit="1"/>
    </xf>
    <xf numFmtId="0" fontId="8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4" xfId="0" applyFont="1" applyBorder="1"/>
    <xf numFmtId="0" fontId="3" fillId="0" borderId="4" xfId="0" applyFont="1" applyBorder="1" applyAlignment="1"/>
    <xf numFmtId="0" fontId="3" fillId="0" borderId="13" xfId="0" applyFont="1" applyBorder="1"/>
    <xf numFmtId="0" fontId="8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187" fontId="3" fillId="0" borderId="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188" fontId="3" fillId="0" borderId="1" xfId="4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3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vertical="top" wrapText="1"/>
    </xf>
    <xf numFmtId="0" fontId="11" fillId="0" borderId="17" xfId="0" applyFont="1" applyBorder="1" applyAlignment="1">
      <alignment vertical="top"/>
    </xf>
    <xf numFmtId="0" fontId="3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187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/>
    </xf>
    <xf numFmtId="0" fontId="11" fillId="0" borderId="15" xfId="0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188" fontId="5" fillId="0" borderId="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4" xfId="0" applyFont="1" applyBorder="1"/>
    <xf numFmtId="188" fontId="3" fillId="0" borderId="3" xfId="4" applyNumberFormat="1" applyFont="1" applyBorder="1" applyAlignment="1">
      <alignment horizontal="center" vertical="top"/>
    </xf>
    <xf numFmtId="188" fontId="3" fillId="0" borderId="17" xfId="4" applyNumberFormat="1" applyFont="1" applyBorder="1" applyAlignment="1">
      <alignment horizontal="center" vertical="top"/>
    </xf>
    <xf numFmtId="188" fontId="3" fillId="0" borderId="11" xfId="4" applyNumberFormat="1" applyFont="1" applyBorder="1" applyAlignment="1">
      <alignment horizontal="center" vertical="top"/>
    </xf>
    <xf numFmtId="188" fontId="3" fillId="0" borderId="15" xfId="4" applyNumberFormat="1" applyFont="1" applyBorder="1" applyAlignment="1">
      <alignment horizontal="center" vertical="top"/>
    </xf>
    <xf numFmtId="188" fontId="3" fillId="0" borderId="2" xfId="4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5" fillId="0" borderId="14" xfId="0" applyFont="1" applyBorder="1"/>
    <xf numFmtId="0" fontId="5" fillId="0" borderId="4" xfId="0" applyFont="1" applyBorder="1" applyAlignment="1"/>
    <xf numFmtId="0" fontId="5" fillId="0" borderId="13" xfId="0" applyFont="1" applyBorder="1"/>
    <xf numFmtId="0" fontId="7" fillId="0" borderId="4" xfId="0" applyFont="1" applyBorder="1" applyAlignment="1">
      <alignment vertical="top" wrapText="1"/>
    </xf>
    <xf numFmtId="0" fontId="5" fillId="0" borderId="12" xfId="0" applyFont="1" applyBorder="1"/>
    <xf numFmtId="43" fontId="5" fillId="0" borderId="4" xfId="0" applyNumberFormat="1" applyFont="1" applyBorder="1" applyAlignment="1">
      <alignment horizontal="center" vertical="top" wrapText="1"/>
    </xf>
    <xf numFmtId="43" fontId="5" fillId="0" borderId="4" xfId="0" applyNumberFormat="1" applyFont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188" fontId="5" fillId="0" borderId="1" xfId="4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88" fontId="3" fillId="0" borderId="11" xfId="4" applyNumberFormat="1" applyFont="1" applyBorder="1" applyAlignment="1">
      <alignment vertical="top"/>
    </xf>
    <xf numFmtId="0" fontId="5" fillId="0" borderId="1" xfId="0" applyFont="1" applyBorder="1"/>
    <xf numFmtId="188" fontId="5" fillId="0" borderId="1" xfId="4" applyNumberFormat="1" applyFont="1" applyBorder="1"/>
    <xf numFmtId="0" fontId="3" fillId="0" borderId="11" xfId="0" applyFont="1" applyBorder="1"/>
    <xf numFmtId="188" fontId="3" fillId="0" borderId="11" xfId="4" applyNumberFormat="1" applyFont="1" applyBorder="1"/>
    <xf numFmtId="0" fontId="3" fillId="0" borderId="2" xfId="0" applyFont="1" applyBorder="1"/>
    <xf numFmtId="188" fontId="3" fillId="0" borderId="2" xfId="4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">
    <cellStyle name="เครื่องหมายจุลภาค" xfId="4" builtinId="3"/>
    <cellStyle name="เครื่องหมายจุลภาค 2" xfId="1"/>
    <cellStyle name="ปกติ" xfId="0" builtinId="0"/>
    <cellStyle name="ปกติ 2" xfId="2"/>
    <cellStyle name="ปกติ 2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865094</xdr:colOff>
      <xdr:row>25</xdr:row>
      <xdr:rowOff>188258</xdr:rowOff>
    </xdr:from>
    <xdr:to>
      <xdr:col>4</xdr:col>
      <xdr:colOff>1733774</xdr:colOff>
      <xdr:row>27</xdr:row>
      <xdr:rowOff>2802</xdr:rowOff>
    </xdr:to>
    <xdr:sp macro="" textlink="">
      <xdr:nvSpPr>
        <xdr:cNvPr id="2" name="สี่เหลี่ยมมุมมน 28"/>
        <xdr:cNvSpPr/>
      </xdr:nvSpPr>
      <xdr:spPr>
        <a:xfrm>
          <a:off x="7454153" y="6956611"/>
          <a:ext cx="868680" cy="35242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94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486833</xdr:rowOff>
    </xdr:from>
    <xdr:to>
      <xdr:col>15</xdr:col>
      <xdr:colOff>338667</xdr:colOff>
      <xdr:row>12</xdr:row>
      <xdr:rowOff>488421</xdr:rowOff>
    </xdr:to>
    <xdr:cxnSp macro="">
      <xdr:nvCxnSpPr>
        <xdr:cNvPr id="2" name="ลูกศรเชื่อมต่อแบบตรง 1"/>
        <xdr:cNvCxnSpPr/>
      </xdr:nvCxnSpPr>
      <xdr:spPr>
        <a:xfrm>
          <a:off x="9471660" y="3687233"/>
          <a:ext cx="2167467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402154</xdr:rowOff>
    </xdr:from>
    <xdr:to>
      <xdr:col>14</xdr:col>
      <xdr:colOff>338667</xdr:colOff>
      <xdr:row>13</xdr:row>
      <xdr:rowOff>403742</xdr:rowOff>
    </xdr:to>
    <xdr:cxnSp macro="">
      <xdr:nvCxnSpPr>
        <xdr:cNvPr id="3" name="ลูกศรเชื่อมต่อแบบตรง 2"/>
        <xdr:cNvCxnSpPr/>
      </xdr:nvCxnSpPr>
      <xdr:spPr>
        <a:xfrm>
          <a:off x="9471660" y="4669354"/>
          <a:ext cx="1801707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338666</xdr:colOff>
      <xdr:row>14</xdr:row>
      <xdr:rowOff>529167</xdr:rowOff>
    </xdr:from>
    <xdr:to>
      <xdr:col>14</xdr:col>
      <xdr:colOff>328083</xdr:colOff>
      <xdr:row>14</xdr:row>
      <xdr:rowOff>530755</xdr:rowOff>
    </xdr:to>
    <xdr:cxnSp macro="">
      <xdr:nvCxnSpPr>
        <xdr:cNvPr id="4" name="ลูกศรเชื่อมต่อแบบตรง 3"/>
        <xdr:cNvCxnSpPr/>
      </xdr:nvCxnSpPr>
      <xdr:spPr>
        <a:xfrm>
          <a:off x="9444566" y="5596467"/>
          <a:ext cx="1818217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328084</xdr:colOff>
      <xdr:row>15</xdr:row>
      <xdr:rowOff>539750</xdr:rowOff>
    </xdr:from>
    <xdr:to>
      <xdr:col>17</xdr:col>
      <xdr:colOff>0</xdr:colOff>
      <xdr:row>15</xdr:row>
      <xdr:rowOff>539752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9433984" y="6673850"/>
          <a:ext cx="2597996" cy="2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518584</xdr:rowOff>
    </xdr:from>
    <xdr:to>
      <xdr:col>14</xdr:col>
      <xdr:colOff>338667</xdr:colOff>
      <xdr:row>16</xdr:row>
      <xdr:rowOff>520172</xdr:rowOff>
    </xdr:to>
    <xdr:cxnSp macro="">
      <xdr:nvCxnSpPr>
        <xdr:cNvPr id="6" name="ลูกศรเชื่อมต่อแบบตรง 5"/>
        <xdr:cNvCxnSpPr/>
      </xdr:nvCxnSpPr>
      <xdr:spPr>
        <a:xfrm>
          <a:off x="9471660" y="7719484"/>
          <a:ext cx="1801707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17</xdr:row>
      <xdr:rowOff>550333</xdr:rowOff>
    </xdr:from>
    <xdr:to>
      <xdr:col>14</xdr:col>
      <xdr:colOff>338667</xdr:colOff>
      <xdr:row>17</xdr:row>
      <xdr:rowOff>551921</xdr:rowOff>
    </xdr:to>
    <xdr:cxnSp macro="">
      <xdr:nvCxnSpPr>
        <xdr:cNvPr id="7" name="ลูกศรเชื่อมต่อแบบตรง 6"/>
        <xdr:cNvCxnSpPr/>
      </xdr:nvCxnSpPr>
      <xdr:spPr>
        <a:xfrm>
          <a:off x="9471660" y="8818033"/>
          <a:ext cx="1801707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18</xdr:row>
      <xdr:rowOff>529166</xdr:rowOff>
    </xdr:from>
    <xdr:to>
      <xdr:col>16</xdr:col>
      <xdr:colOff>0</xdr:colOff>
      <xdr:row>18</xdr:row>
      <xdr:rowOff>529167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9503410" y="9863666"/>
          <a:ext cx="2162810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402167</xdr:rowOff>
    </xdr:from>
    <xdr:to>
      <xdr:col>14</xdr:col>
      <xdr:colOff>338667</xdr:colOff>
      <xdr:row>19</xdr:row>
      <xdr:rowOff>403755</xdr:rowOff>
    </xdr:to>
    <xdr:cxnSp macro="">
      <xdr:nvCxnSpPr>
        <xdr:cNvPr id="9" name="ลูกศรเชื่อมต่อแบบตรง 8"/>
        <xdr:cNvCxnSpPr/>
      </xdr:nvCxnSpPr>
      <xdr:spPr>
        <a:xfrm>
          <a:off x="9471660" y="10803467"/>
          <a:ext cx="1801707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338667</xdr:colOff>
      <xdr:row>21</xdr:row>
      <xdr:rowOff>518583</xdr:rowOff>
    </xdr:from>
    <xdr:to>
      <xdr:col>19</xdr:col>
      <xdr:colOff>21167</xdr:colOff>
      <xdr:row>21</xdr:row>
      <xdr:rowOff>520171</xdr:rowOff>
    </xdr:to>
    <xdr:cxnSp macro="">
      <xdr:nvCxnSpPr>
        <xdr:cNvPr id="10" name="ลูกศรเชื่อมต่อแบบตรง 9"/>
        <xdr:cNvCxnSpPr/>
      </xdr:nvCxnSpPr>
      <xdr:spPr>
        <a:xfrm>
          <a:off x="9078807" y="14920383"/>
          <a:ext cx="370586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338666</xdr:colOff>
      <xdr:row>22</xdr:row>
      <xdr:rowOff>539750</xdr:rowOff>
    </xdr:from>
    <xdr:to>
      <xdr:col>14</xdr:col>
      <xdr:colOff>338666</xdr:colOff>
      <xdr:row>22</xdr:row>
      <xdr:rowOff>541338</xdr:rowOff>
    </xdr:to>
    <xdr:cxnSp macro="">
      <xdr:nvCxnSpPr>
        <xdr:cNvPr id="11" name="ลูกศรเชื่อมต่อแบบตรง 10"/>
        <xdr:cNvCxnSpPr/>
      </xdr:nvCxnSpPr>
      <xdr:spPr>
        <a:xfrm>
          <a:off x="9444566" y="16008350"/>
          <a:ext cx="1828800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675216</xdr:colOff>
      <xdr:row>51</xdr:row>
      <xdr:rowOff>154516</xdr:rowOff>
    </xdr:from>
    <xdr:to>
      <xdr:col>19</xdr:col>
      <xdr:colOff>1543896</xdr:colOff>
      <xdr:row>52</xdr:row>
      <xdr:rowOff>229657</xdr:rowOff>
    </xdr:to>
    <xdr:sp macro="" textlink="">
      <xdr:nvSpPr>
        <xdr:cNvPr id="13" name="สี่เหลี่ยมมุมมน 28"/>
        <xdr:cNvSpPr/>
      </xdr:nvSpPr>
      <xdr:spPr>
        <a:xfrm>
          <a:off x="12517966" y="20897849"/>
          <a:ext cx="868680" cy="3397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96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728134</xdr:colOff>
      <xdr:row>19</xdr:row>
      <xdr:rowOff>491066</xdr:rowOff>
    </xdr:from>
    <xdr:to>
      <xdr:col>19</xdr:col>
      <xdr:colOff>1596814</xdr:colOff>
      <xdr:row>20</xdr:row>
      <xdr:rowOff>39157</xdr:rowOff>
    </xdr:to>
    <xdr:sp macro="" textlink="">
      <xdr:nvSpPr>
        <xdr:cNvPr id="14" name="สี่เหลี่ยมมุมมน 28"/>
        <xdr:cNvSpPr/>
      </xdr:nvSpPr>
      <xdr:spPr>
        <a:xfrm>
          <a:off x="12945534" y="10947399"/>
          <a:ext cx="868680" cy="3524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95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10583</xdr:colOff>
      <xdr:row>12</xdr:row>
      <xdr:rowOff>254000</xdr:rowOff>
    </xdr:from>
    <xdr:to>
      <xdr:col>19</xdr:col>
      <xdr:colOff>21166</xdr:colOff>
      <xdr:row>12</xdr:row>
      <xdr:rowOff>255588</xdr:rowOff>
    </xdr:to>
    <xdr:cxnSp macro="">
      <xdr:nvCxnSpPr>
        <xdr:cNvPr id="2" name="ลูกศรเชื่อมต่อแบบตรง 1"/>
        <xdr:cNvCxnSpPr/>
      </xdr:nvCxnSpPr>
      <xdr:spPr>
        <a:xfrm>
          <a:off x="8384963" y="3454400"/>
          <a:ext cx="4399703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778934</xdr:colOff>
      <xdr:row>27</xdr:row>
      <xdr:rowOff>133350</xdr:rowOff>
    </xdr:from>
    <xdr:to>
      <xdr:col>19</xdr:col>
      <xdr:colOff>1647614</xdr:colOff>
      <xdr:row>28</xdr:row>
      <xdr:rowOff>208492</xdr:rowOff>
    </xdr:to>
    <xdr:sp macro="" textlink="">
      <xdr:nvSpPr>
        <xdr:cNvPr id="3" name="สี่เหลี่ยมมุมมน 28"/>
        <xdr:cNvSpPr/>
      </xdr:nvSpPr>
      <xdr:spPr>
        <a:xfrm>
          <a:off x="12293601" y="10483850"/>
          <a:ext cx="868680" cy="3397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97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967317</xdr:colOff>
      <xdr:row>18</xdr:row>
      <xdr:rowOff>1005415</xdr:rowOff>
    </xdr:from>
    <xdr:to>
      <xdr:col>20</xdr:col>
      <xdr:colOff>6138</xdr:colOff>
      <xdr:row>20</xdr:row>
      <xdr:rowOff>11640</xdr:rowOff>
    </xdr:to>
    <xdr:sp macro="" textlink="">
      <xdr:nvSpPr>
        <xdr:cNvPr id="3" name="สี่เหลี่ยมมุมมน 28"/>
        <xdr:cNvSpPr/>
      </xdr:nvSpPr>
      <xdr:spPr>
        <a:xfrm>
          <a:off x="13138150" y="11398248"/>
          <a:ext cx="859155" cy="3397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98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910166</xdr:colOff>
      <xdr:row>36</xdr:row>
      <xdr:rowOff>226483</xdr:rowOff>
    </xdr:from>
    <xdr:to>
      <xdr:col>19</xdr:col>
      <xdr:colOff>1778846</xdr:colOff>
      <xdr:row>38</xdr:row>
      <xdr:rowOff>37041</xdr:rowOff>
    </xdr:to>
    <xdr:sp macro="" textlink="">
      <xdr:nvSpPr>
        <xdr:cNvPr id="13" name="สี่เหลี่ยมมุมมน 28"/>
        <xdr:cNvSpPr/>
      </xdr:nvSpPr>
      <xdr:spPr>
        <a:xfrm>
          <a:off x="12541249" y="10545233"/>
          <a:ext cx="868680" cy="3397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99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opLeftCell="A16" zoomScale="85" zoomScaleNormal="85" workbookViewId="0">
      <selection activeCell="D30" sqref="D30"/>
    </sheetView>
  </sheetViews>
  <sheetFormatPr defaultColWidth="9.140625" defaultRowHeight="21"/>
  <cols>
    <col min="1" max="1" width="5" style="1" customWidth="1"/>
    <col min="2" max="2" width="50.85546875" style="1" customWidth="1"/>
    <col min="3" max="3" width="22.42578125" style="15" customWidth="1"/>
    <col min="4" max="4" width="20.5703125" style="1" customWidth="1"/>
    <col min="5" max="5" width="27.28515625" style="1" customWidth="1"/>
    <col min="6" max="16384" width="9.140625" style="1"/>
  </cols>
  <sheetData>
    <row r="1" spans="1:19">
      <c r="E1" s="2" t="s">
        <v>0</v>
      </c>
    </row>
    <row r="2" spans="1:19" ht="23.25">
      <c r="A2" s="96" t="s">
        <v>1</v>
      </c>
      <c r="B2" s="96"/>
      <c r="C2" s="96"/>
      <c r="D2" s="96"/>
      <c r="E2" s="96"/>
    </row>
    <row r="3" spans="1:19" ht="23.25">
      <c r="A3" s="96" t="s">
        <v>2</v>
      </c>
      <c r="B3" s="96"/>
      <c r="C3" s="96"/>
      <c r="D3" s="96"/>
      <c r="E3" s="96"/>
    </row>
    <row r="4" spans="1:19">
      <c r="A4" s="51" t="s">
        <v>36</v>
      </c>
      <c r="B4" s="4"/>
      <c r="C4" s="16"/>
      <c r="D4" s="4"/>
      <c r="E4" s="3"/>
    </row>
    <row r="5" spans="1:19">
      <c r="A5" s="5"/>
    </row>
    <row r="6" spans="1:19">
      <c r="A6" s="97" t="s">
        <v>6</v>
      </c>
      <c r="B6" s="99" t="s">
        <v>133</v>
      </c>
      <c r="C6" s="97" t="s">
        <v>3</v>
      </c>
      <c r="D6" s="6" t="s">
        <v>4</v>
      </c>
      <c r="E6" s="97" t="s">
        <v>5</v>
      </c>
    </row>
    <row r="7" spans="1:19">
      <c r="A7" s="98"/>
      <c r="B7" s="100"/>
      <c r="C7" s="98"/>
      <c r="D7" s="7" t="s">
        <v>32</v>
      </c>
      <c r="E7" s="98"/>
    </row>
    <row r="8" spans="1:19" s="69" customFormat="1">
      <c r="A8" s="83">
        <v>1</v>
      </c>
      <c r="B8" s="84" t="s">
        <v>37</v>
      </c>
      <c r="C8" s="83">
        <v>10</v>
      </c>
      <c r="D8" s="85">
        <f>SUM(D9)</f>
        <v>124612100</v>
      </c>
      <c r="E8" s="86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s="10" customFormat="1">
      <c r="A9" s="31"/>
      <c r="B9" s="58" t="s">
        <v>136</v>
      </c>
      <c r="C9" s="31">
        <v>10</v>
      </c>
      <c r="D9" s="87">
        <f>'6.1กรมทางหลวง'!D24</f>
        <v>124612100</v>
      </c>
      <c r="E9" s="5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69" customFormat="1">
      <c r="A10" s="6">
        <v>2</v>
      </c>
      <c r="B10" s="88" t="s">
        <v>71</v>
      </c>
      <c r="C10" s="6">
        <v>1</v>
      </c>
      <c r="D10" s="89">
        <f>SUM(D11)</f>
        <v>537500</v>
      </c>
      <c r="E10" s="8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pans="1:19" s="10" customFormat="1">
      <c r="A11" s="54"/>
      <c r="B11" s="90" t="s">
        <v>138</v>
      </c>
      <c r="C11" s="54">
        <v>1</v>
      </c>
      <c r="D11" s="91">
        <f>'6.2กรมขนส่งทางบก'!D16</f>
        <v>537500</v>
      </c>
      <c r="E11" s="9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69" customFormat="1">
      <c r="A12" s="6">
        <v>3</v>
      </c>
      <c r="B12" s="88" t="s">
        <v>82</v>
      </c>
      <c r="C12" s="6">
        <v>8</v>
      </c>
      <c r="D12" s="89">
        <v>133793000</v>
      </c>
      <c r="E12" s="8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1:19" s="10" customFormat="1">
      <c r="A13" s="54"/>
      <c r="B13" s="90" t="s">
        <v>140</v>
      </c>
      <c r="C13" s="54">
        <v>8</v>
      </c>
      <c r="D13" s="91">
        <f>'6.3กรมทางหลวงชนบท'!D20</f>
        <v>133793000</v>
      </c>
      <c r="E13" s="5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69" customFormat="1">
      <c r="A14" s="6">
        <v>4</v>
      </c>
      <c r="B14" s="88" t="s">
        <v>127</v>
      </c>
      <c r="C14" s="6">
        <v>3</v>
      </c>
      <c r="D14" s="89">
        <f>SUM(D15)</f>
        <v>64500000</v>
      </c>
      <c r="E14" s="8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1:19" s="10" customFormat="1">
      <c r="A15" s="32"/>
      <c r="B15" s="92" t="s">
        <v>144</v>
      </c>
      <c r="C15" s="32">
        <v>3</v>
      </c>
      <c r="D15" s="93">
        <f>'6.4กรมเจ้าท่า'!D16</f>
        <v>64500000</v>
      </c>
      <c r="E15" s="9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>
      <c r="A16" s="32"/>
      <c r="B16" s="92"/>
      <c r="C16" s="32"/>
      <c r="D16" s="92"/>
      <c r="E16" s="9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>
      <c r="A17" s="32"/>
      <c r="B17" s="92"/>
      <c r="C17" s="94"/>
      <c r="D17" s="95"/>
      <c r="E17" s="92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>
      <c r="A18" s="32"/>
      <c r="B18" s="92"/>
      <c r="C18" s="32"/>
      <c r="D18" s="92"/>
      <c r="E18" s="92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>
      <c r="A19" s="32"/>
      <c r="B19" s="92"/>
      <c r="C19" s="32"/>
      <c r="D19" s="92"/>
      <c r="E19" s="92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>
      <c r="A20" s="32"/>
      <c r="B20" s="92"/>
      <c r="C20" s="32"/>
      <c r="D20" s="92"/>
      <c r="E20" s="92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>
      <c r="A21" s="92"/>
      <c r="B21" s="92"/>
      <c r="C21" s="32"/>
      <c r="D21" s="92"/>
      <c r="E21" s="92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>
      <c r="A22" s="92"/>
      <c r="B22" s="92"/>
      <c r="C22" s="32"/>
      <c r="D22" s="92"/>
      <c r="E22" s="92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>
      <c r="A23" s="92"/>
      <c r="B23" s="92"/>
      <c r="C23" s="32"/>
      <c r="D23" s="92"/>
      <c r="E23" s="92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0" customFormat="1">
      <c r="A24" s="92"/>
      <c r="B24" s="92"/>
      <c r="C24" s="32"/>
      <c r="D24" s="92"/>
      <c r="E24" s="92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0" customFormat="1">
      <c r="A25" s="90"/>
      <c r="B25" s="90"/>
      <c r="C25" s="54"/>
      <c r="D25" s="90"/>
      <c r="E25" s="9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10" customFormat="1">
      <c r="B26" s="11" t="s">
        <v>145</v>
      </c>
      <c r="C26" s="11">
        <f>C14+C12+C10+C8</f>
        <v>22</v>
      </c>
      <c r="D26" s="82">
        <f>D14+D12+D10+D8</f>
        <v>323442600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>
      <c r="B27" s="5"/>
    </row>
    <row r="28" spans="1:19">
      <c r="B28" s="12"/>
      <c r="C28" s="24"/>
      <c r="D28" s="13"/>
      <c r="E28" s="12"/>
    </row>
    <row r="29" spans="1:19">
      <c r="B29" s="12"/>
      <c r="C29" s="25"/>
      <c r="D29" s="12"/>
      <c r="E29" s="12"/>
    </row>
    <row r="30" spans="1:19">
      <c r="B30" s="14"/>
      <c r="C30" s="26"/>
      <c r="D30" s="14"/>
      <c r="E30" s="14"/>
    </row>
    <row r="31" spans="1:19">
      <c r="B31" s="14"/>
      <c r="C31" s="26"/>
      <c r="D31" s="14"/>
      <c r="E31" s="14"/>
    </row>
    <row r="32" spans="1:19">
      <c r="B32" s="14"/>
      <c r="E32" s="9"/>
    </row>
    <row r="33" spans="2:5">
      <c r="B33" s="14"/>
      <c r="C33" s="26"/>
      <c r="D33" s="14"/>
      <c r="E33" s="9"/>
    </row>
    <row r="34" spans="2:5">
      <c r="E34" s="9"/>
    </row>
  </sheetData>
  <mergeCells count="6">
    <mergeCell ref="A2:E2"/>
    <mergeCell ref="A3:E3"/>
    <mergeCell ref="A6:A7"/>
    <mergeCell ref="B6:B7"/>
    <mergeCell ref="C6:C7"/>
    <mergeCell ref="E6:E7"/>
  </mergeCells>
  <pageMargins left="0.11811023622047245" right="3.937007874015748E-2" top="0.23622047244094491" bottom="0.47244094488188981" header="0.23622047244094491" footer="0.51181102362204722"/>
  <pageSetup orientation="landscape" verticalDpi="300" r:id="rId1"/>
  <headerFooter alignWithMargins="0"/>
  <ignoredErrors>
    <ignoredError sqref="D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view="pageBreakPreview" topLeftCell="Q19" zoomScale="90" zoomScaleNormal="85" zoomScaleSheetLayoutView="90" zoomScalePageLayoutView="80" workbookViewId="0">
      <selection activeCell="X22" sqref="X22"/>
    </sheetView>
  </sheetViews>
  <sheetFormatPr defaultColWidth="9.140625" defaultRowHeight="21"/>
  <cols>
    <col min="1" max="1" width="5" style="15" customWidth="1"/>
    <col min="2" max="2" width="42.140625" style="1" customWidth="1"/>
    <col min="3" max="3" width="13.42578125" style="1" customWidth="1"/>
    <col min="4" max="4" width="14.5703125" style="1" customWidth="1"/>
    <col min="5" max="5" width="13.42578125" style="1" customWidth="1"/>
    <col min="6" max="6" width="13.7109375" style="1" customWidth="1"/>
    <col min="7" max="7" width="12.140625" style="1" customWidth="1"/>
    <col min="8" max="19" width="5.28515625" style="1" customWidth="1"/>
    <col min="20" max="20" width="24.28515625" style="1" customWidth="1"/>
    <col min="21" max="233" width="9.140625" style="1"/>
    <col min="234" max="256" width="9.140625" style="9"/>
    <col min="257" max="16384" width="9.140625" style="1"/>
  </cols>
  <sheetData>
    <row r="1" spans="1:256">
      <c r="T1" s="2" t="s">
        <v>8</v>
      </c>
    </row>
    <row r="2" spans="1:256">
      <c r="A2" s="104" t="s">
        <v>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56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56">
      <c r="A4" s="105" t="s">
        <v>36</v>
      </c>
      <c r="B4" s="10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R4" s="66"/>
      <c r="S4" s="66"/>
      <c r="T4" s="67"/>
    </row>
    <row r="5" spans="1:256">
      <c r="A5" s="105" t="s">
        <v>37</v>
      </c>
      <c r="B5" s="105"/>
      <c r="T5" s="5"/>
    </row>
    <row r="6" spans="1:256">
      <c r="A6" s="66"/>
      <c r="B6" s="1" t="s">
        <v>134</v>
      </c>
      <c r="O6" s="67" t="s">
        <v>38</v>
      </c>
      <c r="Q6" s="67"/>
      <c r="T6" s="5"/>
    </row>
    <row r="7" spans="1:256">
      <c r="A7" s="66"/>
      <c r="B7" s="1" t="s">
        <v>11</v>
      </c>
      <c r="O7" s="5" t="s">
        <v>39</v>
      </c>
      <c r="Q7" s="5"/>
    </row>
    <row r="8" spans="1:256">
      <c r="A8" s="66"/>
      <c r="B8" s="1" t="s">
        <v>12</v>
      </c>
      <c r="O8" s="5" t="s">
        <v>40</v>
      </c>
      <c r="Q8" s="5"/>
    </row>
    <row r="9" spans="1:256">
      <c r="A9" s="66"/>
      <c r="Q9" s="5"/>
    </row>
    <row r="10" spans="1:256">
      <c r="A10" s="6"/>
      <c r="B10" s="6"/>
      <c r="C10" s="6"/>
      <c r="D10" s="6" t="s">
        <v>4</v>
      </c>
      <c r="E10" s="106" t="s">
        <v>13</v>
      </c>
      <c r="F10" s="107"/>
      <c r="G10" s="108"/>
      <c r="H10" s="106" t="s">
        <v>14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T10" s="6" t="s">
        <v>15</v>
      </c>
    </row>
    <row r="11" spans="1:256">
      <c r="A11" s="7" t="s">
        <v>6</v>
      </c>
      <c r="B11" s="8" t="s">
        <v>7</v>
      </c>
      <c r="C11" s="7" t="s">
        <v>16</v>
      </c>
      <c r="D11" s="7" t="s">
        <v>32</v>
      </c>
      <c r="E11" s="109"/>
      <c r="F11" s="110"/>
      <c r="G11" s="111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7"/>
    </row>
    <row r="12" spans="1:256">
      <c r="A12" s="17"/>
      <c r="B12" s="17"/>
      <c r="C12" s="17"/>
      <c r="D12" s="17"/>
      <c r="E12" s="17" t="s">
        <v>17</v>
      </c>
      <c r="F12" s="17" t="s">
        <v>18</v>
      </c>
      <c r="G12" s="17" t="s">
        <v>19</v>
      </c>
      <c r="H12" s="17" t="s">
        <v>20</v>
      </c>
      <c r="I12" s="17" t="s">
        <v>21</v>
      </c>
      <c r="J12" s="17" t="s">
        <v>22</v>
      </c>
      <c r="K12" s="17" t="s">
        <v>23</v>
      </c>
      <c r="L12" s="17" t="s">
        <v>24</v>
      </c>
      <c r="M12" s="17" t="s">
        <v>25</v>
      </c>
      <c r="N12" s="17" t="s">
        <v>26</v>
      </c>
      <c r="O12" s="17" t="s">
        <v>27</v>
      </c>
      <c r="P12" s="17" t="s">
        <v>28</v>
      </c>
      <c r="Q12" s="17" t="s">
        <v>29</v>
      </c>
      <c r="R12" s="17" t="s">
        <v>30</v>
      </c>
      <c r="S12" s="17" t="s">
        <v>31</v>
      </c>
      <c r="T12" s="7"/>
    </row>
    <row r="13" spans="1:256" s="10" customFormat="1" ht="84">
      <c r="A13" s="41">
        <v>1</v>
      </c>
      <c r="B13" s="42" t="s">
        <v>41</v>
      </c>
      <c r="C13" s="41"/>
      <c r="D13" s="70">
        <v>10998400</v>
      </c>
      <c r="E13" s="41" t="s">
        <v>42</v>
      </c>
      <c r="F13" s="41" t="s">
        <v>43</v>
      </c>
      <c r="G13" s="41" t="s">
        <v>44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2" t="s">
        <v>53</v>
      </c>
      <c r="U13" s="1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0" customFormat="1" ht="63">
      <c r="A14" s="45">
        <v>2</v>
      </c>
      <c r="B14" s="46" t="s">
        <v>45</v>
      </c>
      <c r="C14" s="45"/>
      <c r="D14" s="71">
        <v>11989000</v>
      </c>
      <c r="E14" s="45" t="s">
        <v>46</v>
      </c>
      <c r="F14" s="45" t="s">
        <v>47</v>
      </c>
      <c r="G14" s="48" t="s">
        <v>48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6" t="s">
        <v>53</v>
      </c>
      <c r="U14" s="1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84">
      <c r="A15" s="45">
        <v>3</v>
      </c>
      <c r="B15" s="46" t="s">
        <v>49</v>
      </c>
      <c r="C15" s="45"/>
      <c r="D15" s="71">
        <v>10499400</v>
      </c>
      <c r="E15" s="49" t="s">
        <v>50</v>
      </c>
      <c r="F15" s="49" t="s">
        <v>51</v>
      </c>
      <c r="G15" s="48" t="s">
        <v>52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6" t="s">
        <v>53</v>
      </c>
      <c r="U15" s="1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 ht="84">
      <c r="A16" s="45">
        <v>4</v>
      </c>
      <c r="B16" s="46" t="s">
        <v>54</v>
      </c>
      <c r="C16" s="45"/>
      <c r="D16" s="71">
        <v>30998300</v>
      </c>
      <c r="E16" s="45" t="s">
        <v>55</v>
      </c>
      <c r="F16" s="45" t="s">
        <v>56</v>
      </c>
      <c r="G16" s="48" t="s">
        <v>33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6" t="s">
        <v>53</v>
      </c>
      <c r="U16" s="1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0" customFormat="1" ht="63">
      <c r="A17" s="45">
        <v>5</v>
      </c>
      <c r="B17" s="46" t="s">
        <v>57</v>
      </c>
      <c r="C17" s="45"/>
      <c r="D17" s="71">
        <v>10200000</v>
      </c>
      <c r="E17" s="45" t="s">
        <v>58</v>
      </c>
      <c r="F17" s="45" t="s">
        <v>35</v>
      </c>
      <c r="G17" s="48" t="s">
        <v>35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6" t="s">
        <v>53</v>
      </c>
      <c r="U17" s="1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0" customFormat="1" ht="84">
      <c r="A18" s="45">
        <v>6</v>
      </c>
      <c r="B18" s="46" t="s">
        <v>60</v>
      </c>
      <c r="C18" s="45"/>
      <c r="D18" s="71">
        <v>11000000</v>
      </c>
      <c r="E18" s="45" t="s">
        <v>61</v>
      </c>
      <c r="F18" s="45" t="s">
        <v>62</v>
      </c>
      <c r="G18" s="48" t="s">
        <v>62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6" t="s">
        <v>53</v>
      </c>
      <c r="U18" s="1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0" customFormat="1" ht="84">
      <c r="A19" s="45">
        <v>7</v>
      </c>
      <c r="B19" s="46" t="s">
        <v>59</v>
      </c>
      <c r="C19" s="45"/>
      <c r="D19" s="71">
        <v>10995500</v>
      </c>
      <c r="E19" s="45" t="s">
        <v>63</v>
      </c>
      <c r="F19" s="45" t="s">
        <v>63</v>
      </c>
      <c r="G19" s="48" t="s">
        <v>64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6" t="s">
        <v>53</v>
      </c>
      <c r="U19" s="1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10" customFormat="1" ht="63">
      <c r="A20" s="29">
        <v>8</v>
      </c>
      <c r="B20" s="28" t="s">
        <v>65</v>
      </c>
      <c r="C20" s="29"/>
      <c r="D20" s="74">
        <v>10000000</v>
      </c>
      <c r="E20" s="29" t="s">
        <v>66</v>
      </c>
      <c r="F20" s="29" t="s">
        <v>62</v>
      </c>
      <c r="G20" s="75" t="s">
        <v>35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28" t="s">
        <v>53</v>
      </c>
      <c r="U20" s="1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9" customFormat="1">
      <c r="A21" s="31"/>
      <c r="B21" s="53"/>
      <c r="C21" s="31"/>
      <c r="D21" s="72"/>
      <c r="E21" s="31"/>
      <c r="F21" s="31"/>
      <c r="G21" s="31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3"/>
    </row>
    <row r="22" spans="1:256" s="10" customFormat="1" ht="84">
      <c r="A22" s="45">
        <v>9</v>
      </c>
      <c r="B22" s="46" t="s">
        <v>67</v>
      </c>
      <c r="C22" s="45"/>
      <c r="D22" s="71">
        <v>10984000</v>
      </c>
      <c r="E22" s="45" t="s">
        <v>68</v>
      </c>
      <c r="F22" s="45" t="s">
        <v>43</v>
      </c>
      <c r="G22" s="48" t="s">
        <v>44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6" t="s">
        <v>53</v>
      </c>
      <c r="U22" s="1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10" customFormat="1" ht="84">
      <c r="A23" s="45">
        <v>10</v>
      </c>
      <c r="B23" s="46" t="s">
        <v>69</v>
      </c>
      <c r="C23" s="45"/>
      <c r="D23" s="71">
        <v>6947500</v>
      </c>
      <c r="E23" s="45" t="s">
        <v>70</v>
      </c>
      <c r="F23" s="45" t="s">
        <v>34</v>
      </c>
      <c r="G23" s="48" t="s">
        <v>35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6" t="s">
        <v>53</v>
      </c>
      <c r="U23" s="1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69" customFormat="1">
      <c r="A24" s="101" t="s">
        <v>135</v>
      </c>
      <c r="B24" s="102"/>
      <c r="C24" s="103"/>
      <c r="D24" s="65">
        <f>D23+D22+D20+D19+D18+D17+D16+D15+D14+D13</f>
        <v>124612100</v>
      </c>
      <c r="E24" s="76"/>
      <c r="G24" s="11"/>
      <c r="O24" s="77"/>
      <c r="S24" s="78"/>
      <c r="T24" s="79"/>
      <c r="U24" s="80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</sheetData>
  <mergeCells count="7">
    <mergeCell ref="A24:C24"/>
    <mergeCell ref="A2:T2"/>
    <mergeCell ref="A3:T3"/>
    <mergeCell ref="A4:B4"/>
    <mergeCell ref="A5:B5"/>
    <mergeCell ref="E10:G11"/>
    <mergeCell ref="H10:S11"/>
  </mergeCells>
  <pageMargins left="0.11811023622047245" right="3.937007874015748E-2" top="0.23622047244094491" bottom="0.47244094488188981" header="0.23622047244094491" footer="0.51181102362204722"/>
  <pageSetup scale="65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view="pageBreakPreview" topLeftCell="G19" zoomScale="90" zoomScaleNormal="85" zoomScaleSheetLayoutView="90" zoomScalePageLayoutView="80" workbookViewId="0">
      <selection activeCell="Q23" sqref="Q23"/>
    </sheetView>
  </sheetViews>
  <sheetFormatPr defaultColWidth="9.140625" defaultRowHeight="21"/>
  <cols>
    <col min="1" max="1" width="5" style="15" customWidth="1"/>
    <col min="2" max="2" width="38" style="1" customWidth="1"/>
    <col min="3" max="3" width="12.28515625" style="1" customWidth="1"/>
    <col min="4" max="4" width="12.7109375" style="1" customWidth="1"/>
    <col min="5" max="5" width="13.42578125" style="1" customWidth="1"/>
    <col min="6" max="6" width="13.7109375" style="1" customWidth="1"/>
    <col min="7" max="7" width="14.7109375" style="1" customWidth="1"/>
    <col min="8" max="19" width="5.28515625" style="1" customWidth="1"/>
    <col min="20" max="20" width="27.28515625" style="1" customWidth="1"/>
    <col min="21" max="233" width="9.140625" style="1"/>
    <col min="234" max="256" width="9.140625" style="9"/>
    <col min="257" max="16384" width="9.140625" style="1"/>
  </cols>
  <sheetData>
    <row r="1" spans="1:256">
      <c r="T1" s="2" t="s">
        <v>8</v>
      </c>
    </row>
    <row r="2" spans="1:256">
      <c r="A2" s="104" t="s">
        <v>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56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56">
      <c r="A4" s="105" t="s">
        <v>36</v>
      </c>
      <c r="B4" s="10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R4" s="66"/>
      <c r="S4" s="66"/>
      <c r="T4" s="67"/>
    </row>
    <row r="5" spans="1:256">
      <c r="A5" s="105" t="s">
        <v>71</v>
      </c>
      <c r="B5" s="105"/>
      <c r="T5" s="5"/>
    </row>
    <row r="6" spans="1:256">
      <c r="A6" s="66"/>
      <c r="B6" s="1" t="s">
        <v>10</v>
      </c>
      <c r="P6" s="67" t="s">
        <v>72</v>
      </c>
      <c r="Q6" s="67"/>
      <c r="T6" s="5"/>
    </row>
    <row r="7" spans="1:256">
      <c r="A7" s="66"/>
      <c r="B7" s="1" t="s">
        <v>81</v>
      </c>
      <c r="P7" s="5" t="s">
        <v>73</v>
      </c>
      <c r="Q7" s="5"/>
    </row>
    <row r="8" spans="1:256">
      <c r="A8" s="66"/>
      <c r="B8" s="1" t="s">
        <v>12</v>
      </c>
      <c r="P8" s="5" t="s">
        <v>74</v>
      </c>
      <c r="Q8" s="5"/>
    </row>
    <row r="9" spans="1:256">
      <c r="A9" s="66"/>
      <c r="Q9" s="5"/>
    </row>
    <row r="10" spans="1:256">
      <c r="A10" s="6"/>
      <c r="B10" s="6"/>
      <c r="C10" s="6"/>
      <c r="D10" s="6" t="s">
        <v>4</v>
      </c>
      <c r="E10" s="106" t="s">
        <v>13</v>
      </c>
      <c r="F10" s="107"/>
      <c r="G10" s="108"/>
      <c r="H10" s="106" t="s">
        <v>14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T10" s="6" t="s">
        <v>15</v>
      </c>
    </row>
    <row r="11" spans="1:256">
      <c r="A11" s="7" t="s">
        <v>6</v>
      </c>
      <c r="B11" s="8" t="s">
        <v>7</v>
      </c>
      <c r="C11" s="7" t="s">
        <v>16</v>
      </c>
      <c r="D11" s="7" t="s">
        <v>32</v>
      </c>
      <c r="E11" s="109"/>
      <c r="F11" s="110"/>
      <c r="G11" s="111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7"/>
    </row>
    <row r="12" spans="1:256">
      <c r="A12" s="17"/>
      <c r="B12" s="17"/>
      <c r="C12" s="17"/>
      <c r="D12" s="17"/>
      <c r="E12" s="17" t="s">
        <v>17</v>
      </c>
      <c r="F12" s="17" t="s">
        <v>18</v>
      </c>
      <c r="G12" s="17" t="s">
        <v>19</v>
      </c>
      <c r="H12" s="17" t="s">
        <v>20</v>
      </c>
      <c r="I12" s="17" t="s">
        <v>21</v>
      </c>
      <c r="J12" s="17" t="s">
        <v>22</v>
      </c>
      <c r="K12" s="17" t="s">
        <v>23</v>
      </c>
      <c r="L12" s="17" t="s">
        <v>24</v>
      </c>
      <c r="M12" s="17" t="s">
        <v>25</v>
      </c>
      <c r="N12" s="17" t="s">
        <v>26</v>
      </c>
      <c r="O12" s="17" t="s">
        <v>27</v>
      </c>
      <c r="P12" s="17" t="s">
        <v>28</v>
      </c>
      <c r="Q12" s="17" t="s">
        <v>29</v>
      </c>
      <c r="R12" s="17" t="s">
        <v>30</v>
      </c>
      <c r="S12" s="17" t="s">
        <v>31</v>
      </c>
      <c r="T12" s="7"/>
    </row>
    <row r="13" spans="1:256" s="10" customFormat="1" ht="147">
      <c r="A13" s="30">
        <v>1</v>
      </c>
      <c r="B13" s="27" t="s">
        <v>75</v>
      </c>
      <c r="C13" s="30"/>
      <c r="D13" s="40">
        <v>537500</v>
      </c>
      <c r="E13" s="30" t="s">
        <v>76</v>
      </c>
      <c r="F13" s="30" t="s">
        <v>76</v>
      </c>
      <c r="G13" s="33" t="s">
        <v>77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27" t="s">
        <v>78</v>
      </c>
      <c r="U13" s="1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0" customFormat="1" ht="105">
      <c r="A14" s="29"/>
      <c r="B14" s="28"/>
      <c r="C14" s="32"/>
      <c r="D14" s="35"/>
      <c r="E14" s="29"/>
      <c r="F14" s="29"/>
      <c r="G14" s="36"/>
      <c r="H14" s="37"/>
      <c r="I14" s="37"/>
      <c r="J14" s="38"/>
      <c r="K14" s="37"/>
      <c r="L14" s="38"/>
      <c r="M14" s="37"/>
      <c r="N14" s="37"/>
      <c r="O14" s="37"/>
      <c r="P14" s="37"/>
      <c r="Q14" s="37"/>
      <c r="R14" s="37"/>
      <c r="S14" s="37"/>
      <c r="T14" s="28" t="s">
        <v>79</v>
      </c>
      <c r="U14" s="1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63">
      <c r="A15" s="31"/>
      <c r="B15" s="53"/>
      <c r="C15" s="54"/>
      <c r="D15" s="55"/>
      <c r="E15" s="56"/>
      <c r="F15" s="31"/>
      <c r="G15" s="57"/>
      <c r="H15" s="58"/>
      <c r="I15" s="58"/>
      <c r="J15" s="59"/>
      <c r="K15" s="58"/>
      <c r="L15" s="59"/>
      <c r="M15" s="58"/>
      <c r="N15" s="58"/>
      <c r="O15" s="58"/>
      <c r="P15" s="58"/>
      <c r="Q15" s="58"/>
      <c r="R15" s="58"/>
      <c r="S15" s="58"/>
      <c r="T15" s="53" t="s">
        <v>80</v>
      </c>
      <c r="U15" s="1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>
      <c r="A16" s="101" t="s">
        <v>137</v>
      </c>
      <c r="B16" s="102"/>
      <c r="C16" s="103"/>
      <c r="D16" s="81">
        <f>D13</f>
        <v>537500</v>
      </c>
      <c r="E16" s="19"/>
      <c r="O16" s="20"/>
      <c r="S16" s="21"/>
      <c r="T16" s="22"/>
      <c r="U16" s="1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</sheetData>
  <mergeCells count="7">
    <mergeCell ref="A16:C16"/>
    <mergeCell ref="A2:T2"/>
    <mergeCell ref="A3:T3"/>
    <mergeCell ref="A4:B4"/>
    <mergeCell ref="A5:B5"/>
    <mergeCell ref="E10:G11"/>
    <mergeCell ref="H10:S11"/>
  </mergeCells>
  <pageMargins left="0.11811023622047245" right="3.937007874015748E-2" top="0.23622047244094491" bottom="0.47244094488188981" header="0.23622047244094491" footer="0.51181102362204722"/>
  <pageSetup scale="65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view="pageBreakPreview" topLeftCell="F19" zoomScale="90" zoomScaleNormal="85" zoomScaleSheetLayoutView="90" zoomScalePageLayoutView="80" workbookViewId="0">
      <selection activeCell="Q26" sqref="Q26"/>
    </sheetView>
  </sheetViews>
  <sheetFormatPr defaultColWidth="9.140625" defaultRowHeight="21"/>
  <cols>
    <col min="1" max="1" width="5" style="15" customWidth="1"/>
    <col min="2" max="2" width="41.140625" style="1" customWidth="1"/>
    <col min="3" max="3" width="17" style="1" customWidth="1"/>
    <col min="4" max="4" width="14.5703125" style="1" customWidth="1"/>
    <col min="5" max="5" width="13.42578125" style="1" customWidth="1"/>
    <col min="6" max="6" width="13.7109375" style="1" customWidth="1"/>
    <col min="7" max="7" width="14.7109375" style="1" customWidth="1"/>
    <col min="8" max="19" width="5.28515625" style="1" customWidth="1"/>
    <col min="20" max="20" width="27.28515625" style="1" customWidth="1"/>
    <col min="21" max="233" width="9.140625" style="1"/>
    <col min="234" max="256" width="9.140625" style="9"/>
    <col min="257" max="16384" width="9.140625" style="1"/>
  </cols>
  <sheetData>
    <row r="1" spans="1:256">
      <c r="T1" s="2" t="s">
        <v>8</v>
      </c>
    </row>
    <row r="2" spans="1:256">
      <c r="A2" s="104" t="s">
        <v>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56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56">
      <c r="A4" s="105" t="s">
        <v>36</v>
      </c>
      <c r="B4" s="10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R4" s="66"/>
      <c r="S4" s="66"/>
      <c r="T4" s="67"/>
    </row>
    <row r="5" spans="1:256">
      <c r="A5" s="105" t="s">
        <v>82</v>
      </c>
      <c r="B5" s="105"/>
      <c r="T5" s="5"/>
    </row>
    <row r="6" spans="1:256">
      <c r="A6" s="66"/>
      <c r="B6" s="1" t="s">
        <v>83</v>
      </c>
      <c r="O6" s="67" t="s">
        <v>84</v>
      </c>
      <c r="Q6" s="67"/>
      <c r="T6" s="5"/>
    </row>
    <row r="7" spans="1:256">
      <c r="A7" s="66"/>
      <c r="B7" s="1" t="s">
        <v>11</v>
      </c>
      <c r="O7" s="5" t="s">
        <v>85</v>
      </c>
      <c r="Q7" s="5"/>
    </row>
    <row r="8" spans="1:256">
      <c r="A8" s="66"/>
      <c r="B8" s="1" t="s">
        <v>12</v>
      </c>
      <c r="O8" s="5" t="s">
        <v>86</v>
      </c>
      <c r="Q8" s="5"/>
    </row>
    <row r="9" spans="1:256">
      <c r="A9" s="6"/>
      <c r="B9" s="6"/>
      <c r="C9" s="6"/>
      <c r="D9" s="6" t="s">
        <v>4</v>
      </c>
      <c r="E9" s="106" t="s">
        <v>13</v>
      </c>
      <c r="F9" s="107"/>
      <c r="G9" s="108"/>
      <c r="H9" s="106" t="s">
        <v>14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8"/>
      <c r="T9" s="6" t="s">
        <v>15</v>
      </c>
    </row>
    <row r="10" spans="1:256">
      <c r="A10" s="7" t="s">
        <v>6</v>
      </c>
      <c r="B10" s="8" t="s">
        <v>7</v>
      </c>
      <c r="C10" s="7" t="s">
        <v>16</v>
      </c>
      <c r="D10" s="7" t="s">
        <v>32</v>
      </c>
      <c r="E10" s="109"/>
      <c r="F10" s="110"/>
      <c r="G10" s="111"/>
      <c r="H10" s="109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  <c r="T10" s="7"/>
    </row>
    <row r="11" spans="1:256">
      <c r="A11" s="17"/>
      <c r="B11" s="17"/>
      <c r="C11" s="17"/>
      <c r="D11" s="17"/>
      <c r="E11" s="17" t="s">
        <v>17</v>
      </c>
      <c r="F11" s="17" t="s">
        <v>18</v>
      </c>
      <c r="G11" s="17" t="s">
        <v>19</v>
      </c>
      <c r="H11" s="17" t="s">
        <v>20</v>
      </c>
      <c r="I11" s="17" t="s">
        <v>21</v>
      </c>
      <c r="J11" s="17" t="s">
        <v>22</v>
      </c>
      <c r="K11" s="17" t="s">
        <v>23</v>
      </c>
      <c r="L11" s="17" t="s">
        <v>24</v>
      </c>
      <c r="M11" s="17" t="s">
        <v>25</v>
      </c>
      <c r="N11" s="17" t="s">
        <v>26</v>
      </c>
      <c r="O11" s="17" t="s">
        <v>27</v>
      </c>
      <c r="P11" s="17" t="s">
        <v>28</v>
      </c>
      <c r="Q11" s="17" t="s">
        <v>29</v>
      </c>
      <c r="R11" s="17" t="s">
        <v>30</v>
      </c>
      <c r="S11" s="17" t="s">
        <v>31</v>
      </c>
      <c r="T11" s="7"/>
    </row>
    <row r="12" spans="1:256" s="10" customFormat="1" ht="84">
      <c r="A12" s="41">
        <v>1</v>
      </c>
      <c r="B12" s="42" t="s">
        <v>101</v>
      </c>
      <c r="C12" s="41" t="s">
        <v>87</v>
      </c>
      <c r="D12" s="70">
        <v>16894000</v>
      </c>
      <c r="E12" s="41" t="s">
        <v>88</v>
      </c>
      <c r="F12" s="41" t="s">
        <v>89</v>
      </c>
      <c r="G12" s="41" t="s">
        <v>90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2" t="s">
        <v>119</v>
      </c>
      <c r="U12" s="1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10" customFormat="1" ht="84">
      <c r="A13" s="45">
        <v>2</v>
      </c>
      <c r="B13" s="46" t="s">
        <v>102</v>
      </c>
      <c r="C13" s="45" t="s">
        <v>91</v>
      </c>
      <c r="D13" s="71">
        <v>15990000</v>
      </c>
      <c r="E13" s="45" t="s">
        <v>92</v>
      </c>
      <c r="F13" s="45" t="s">
        <v>93</v>
      </c>
      <c r="G13" s="48" t="s">
        <v>94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2" t="s">
        <v>119</v>
      </c>
      <c r="U13" s="1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0" customFormat="1" ht="84">
      <c r="A14" s="45">
        <v>3</v>
      </c>
      <c r="B14" s="46" t="s">
        <v>103</v>
      </c>
      <c r="C14" s="45" t="s">
        <v>95</v>
      </c>
      <c r="D14" s="71">
        <v>23159000</v>
      </c>
      <c r="E14" s="49" t="s">
        <v>96</v>
      </c>
      <c r="F14" s="49" t="s">
        <v>97</v>
      </c>
      <c r="G14" s="48" t="s">
        <v>35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2" t="s">
        <v>119</v>
      </c>
      <c r="U14" s="1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84">
      <c r="A15" s="45">
        <v>4</v>
      </c>
      <c r="B15" s="46" t="s">
        <v>104</v>
      </c>
      <c r="C15" s="45" t="s">
        <v>98</v>
      </c>
      <c r="D15" s="71">
        <v>24500000</v>
      </c>
      <c r="E15" s="45" t="s">
        <v>99</v>
      </c>
      <c r="F15" s="45" t="s">
        <v>100</v>
      </c>
      <c r="G15" s="48" t="s">
        <v>52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2" t="s">
        <v>119</v>
      </c>
      <c r="U15" s="1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 ht="84">
      <c r="A16" s="45">
        <v>5</v>
      </c>
      <c r="B16" s="46" t="s">
        <v>105</v>
      </c>
      <c r="C16" s="45" t="s">
        <v>91</v>
      </c>
      <c r="D16" s="71">
        <v>20900000</v>
      </c>
      <c r="E16" s="45" t="s">
        <v>112</v>
      </c>
      <c r="F16" s="45" t="s">
        <v>116</v>
      </c>
      <c r="G16" s="48" t="s">
        <v>94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2" t="s">
        <v>119</v>
      </c>
      <c r="U16" s="1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0" customFormat="1" ht="84">
      <c r="A17" s="45">
        <v>6</v>
      </c>
      <c r="B17" s="46" t="s">
        <v>106</v>
      </c>
      <c r="C17" s="45" t="s">
        <v>107</v>
      </c>
      <c r="D17" s="71">
        <v>23000000</v>
      </c>
      <c r="E17" s="45" t="s">
        <v>113</v>
      </c>
      <c r="F17" s="45" t="s">
        <v>117</v>
      </c>
      <c r="G17" s="48" t="s">
        <v>64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2" t="s">
        <v>119</v>
      </c>
      <c r="U17" s="1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0" customFormat="1" ht="84">
      <c r="A18" s="31">
        <v>7</v>
      </c>
      <c r="B18" s="53" t="s">
        <v>108</v>
      </c>
      <c r="C18" s="31" t="s">
        <v>109</v>
      </c>
      <c r="D18" s="72">
        <v>7190000</v>
      </c>
      <c r="E18" s="39" t="s">
        <v>114</v>
      </c>
      <c r="F18" s="31" t="s">
        <v>118</v>
      </c>
      <c r="G18" s="63" t="s">
        <v>44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4" t="s">
        <v>119</v>
      </c>
      <c r="U18" s="1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0" customFormat="1" ht="84">
      <c r="A19" s="44">
        <v>8</v>
      </c>
      <c r="B19" s="60" t="s">
        <v>110</v>
      </c>
      <c r="C19" s="44" t="s">
        <v>111</v>
      </c>
      <c r="D19" s="73">
        <v>2160000</v>
      </c>
      <c r="E19" s="44" t="s">
        <v>115</v>
      </c>
      <c r="F19" s="52" t="s">
        <v>115</v>
      </c>
      <c r="G19" s="61" t="s">
        <v>35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42" t="s">
        <v>119</v>
      </c>
      <c r="U19" s="1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10" customFormat="1">
      <c r="A20" s="101" t="s">
        <v>139</v>
      </c>
      <c r="B20" s="102"/>
      <c r="C20" s="103"/>
      <c r="D20" s="65">
        <f>D19+D18+D17+D16+D15+D14+D13+D12</f>
        <v>133793000</v>
      </c>
      <c r="E20" s="19"/>
      <c r="O20" s="20"/>
      <c r="S20" s="21"/>
      <c r="T20" s="22"/>
      <c r="U20" s="1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</sheetData>
  <mergeCells count="7">
    <mergeCell ref="A20:C20"/>
    <mergeCell ref="A2:T2"/>
    <mergeCell ref="A3:T3"/>
    <mergeCell ref="A4:B4"/>
    <mergeCell ref="A5:B5"/>
    <mergeCell ref="E9:G10"/>
    <mergeCell ref="H9:S10"/>
  </mergeCells>
  <pageMargins left="0.11811023622047245" right="3.937007874015748E-2" top="0.23622047244094491" bottom="0.47244094488188981" header="0.23622047244094491" footer="0.51181102362204722"/>
  <pageSetup scale="62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"/>
  <sheetViews>
    <sheetView tabSelected="1" view="pageBreakPreview" topLeftCell="C28" zoomScale="90" zoomScaleNormal="85" zoomScaleSheetLayoutView="90" zoomScalePageLayoutView="80" workbookViewId="0">
      <selection activeCell="T36" sqref="T36"/>
    </sheetView>
  </sheetViews>
  <sheetFormatPr defaultColWidth="9.140625" defaultRowHeight="21"/>
  <cols>
    <col min="1" max="1" width="5" style="15" customWidth="1"/>
    <col min="2" max="2" width="41.140625" style="1" customWidth="1"/>
    <col min="3" max="3" width="14.28515625" style="1" customWidth="1"/>
    <col min="4" max="5" width="13.42578125" style="1" customWidth="1"/>
    <col min="6" max="6" width="12.42578125" style="1" customWidth="1"/>
    <col min="7" max="7" width="11.7109375" style="1" customWidth="1"/>
    <col min="8" max="19" width="5.28515625" style="1" customWidth="1"/>
    <col min="20" max="20" width="27.28515625" style="1" customWidth="1"/>
    <col min="21" max="233" width="9.140625" style="1"/>
    <col min="234" max="256" width="9.140625" style="9"/>
    <col min="257" max="16384" width="9.140625" style="1"/>
  </cols>
  <sheetData>
    <row r="1" spans="1:256">
      <c r="T1" s="2" t="s">
        <v>8</v>
      </c>
    </row>
    <row r="2" spans="1:256">
      <c r="A2" s="104" t="s">
        <v>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56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56">
      <c r="A4" s="105" t="s">
        <v>36</v>
      </c>
      <c r="B4" s="105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R4" s="50"/>
      <c r="S4" s="50"/>
      <c r="T4" s="51"/>
    </row>
    <row r="5" spans="1:256">
      <c r="A5" s="105" t="s">
        <v>127</v>
      </c>
      <c r="B5" s="105"/>
      <c r="T5" s="5"/>
    </row>
    <row r="6" spans="1:256">
      <c r="A6" s="50"/>
      <c r="B6" s="1" t="s">
        <v>141</v>
      </c>
      <c r="O6" s="51" t="s">
        <v>143</v>
      </c>
      <c r="Q6" s="51"/>
      <c r="T6" s="5"/>
    </row>
    <row r="7" spans="1:256">
      <c r="A7" s="50"/>
      <c r="B7" s="1" t="s">
        <v>11</v>
      </c>
      <c r="O7" s="5" t="s">
        <v>128</v>
      </c>
      <c r="Q7" s="5"/>
    </row>
    <row r="8" spans="1:256">
      <c r="A8" s="50"/>
      <c r="B8" s="1" t="s">
        <v>12</v>
      </c>
      <c r="O8" s="5" t="s">
        <v>129</v>
      </c>
      <c r="Q8" s="5"/>
    </row>
    <row r="9" spans="1:256">
      <c r="A9" s="50"/>
      <c r="Q9" s="5"/>
    </row>
    <row r="10" spans="1:256">
      <c r="A10" s="6"/>
      <c r="B10" s="6"/>
      <c r="C10" s="6"/>
      <c r="D10" s="6" t="s">
        <v>4</v>
      </c>
      <c r="E10" s="106" t="s">
        <v>13</v>
      </c>
      <c r="F10" s="107"/>
      <c r="G10" s="108"/>
      <c r="H10" s="106" t="s">
        <v>14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T10" s="6" t="s">
        <v>15</v>
      </c>
    </row>
    <row r="11" spans="1:256">
      <c r="A11" s="7" t="s">
        <v>6</v>
      </c>
      <c r="B11" s="8" t="s">
        <v>7</v>
      </c>
      <c r="C11" s="7" t="s">
        <v>16</v>
      </c>
      <c r="D11" s="7" t="s">
        <v>32</v>
      </c>
      <c r="E11" s="109"/>
      <c r="F11" s="110"/>
      <c r="G11" s="111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7"/>
    </row>
    <row r="12" spans="1:256">
      <c r="A12" s="17"/>
      <c r="B12" s="17"/>
      <c r="C12" s="17"/>
      <c r="D12" s="17"/>
      <c r="E12" s="17" t="s">
        <v>17</v>
      </c>
      <c r="F12" s="17" t="s">
        <v>18</v>
      </c>
      <c r="G12" s="17" t="s">
        <v>19</v>
      </c>
      <c r="H12" s="17" t="s">
        <v>20</v>
      </c>
      <c r="I12" s="17" t="s">
        <v>21</v>
      </c>
      <c r="J12" s="17" t="s">
        <v>22</v>
      </c>
      <c r="K12" s="17" t="s">
        <v>23</v>
      </c>
      <c r="L12" s="17" t="s">
        <v>24</v>
      </c>
      <c r="M12" s="17" t="s">
        <v>25</v>
      </c>
      <c r="N12" s="17" t="s">
        <v>26</v>
      </c>
      <c r="O12" s="17" t="s">
        <v>27</v>
      </c>
      <c r="P12" s="17" t="s">
        <v>28</v>
      </c>
      <c r="Q12" s="17" t="s">
        <v>29</v>
      </c>
      <c r="R12" s="17" t="s">
        <v>30</v>
      </c>
      <c r="S12" s="17" t="s">
        <v>31</v>
      </c>
      <c r="T12" s="17"/>
    </row>
    <row r="13" spans="1:256" s="10" customFormat="1" ht="42">
      <c r="A13" s="45">
        <v>1</v>
      </c>
      <c r="B13" s="46" t="s">
        <v>120</v>
      </c>
      <c r="C13" s="45" t="s">
        <v>123</v>
      </c>
      <c r="D13" s="71">
        <v>13500000</v>
      </c>
      <c r="E13" s="45" t="s">
        <v>76</v>
      </c>
      <c r="F13" s="45" t="s">
        <v>118</v>
      </c>
      <c r="G13" s="48" t="s">
        <v>44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6" t="s">
        <v>130</v>
      </c>
      <c r="U13" s="1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0" customFormat="1" ht="42">
      <c r="A14" s="45">
        <v>2</v>
      </c>
      <c r="B14" s="46" t="s">
        <v>121</v>
      </c>
      <c r="C14" s="45" t="s">
        <v>124</v>
      </c>
      <c r="D14" s="71">
        <v>21000000</v>
      </c>
      <c r="E14" s="45" t="s">
        <v>76</v>
      </c>
      <c r="F14" s="45" t="s">
        <v>126</v>
      </c>
      <c r="G14" s="48" t="s">
        <v>44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6" t="s">
        <v>131</v>
      </c>
      <c r="U14" s="1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42">
      <c r="A15" s="45">
        <v>3</v>
      </c>
      <c r="B15" s="46" t="s">
        <v>122</v>
      </c>
      <c r="C15" s="45" t="s">
        <v>125</v>
      </c>
      <c r="D15" s="71">
        <v>30000000</v>
      </c>
      <c r="E15" s="45" t="s">
        <v>76</v>
      </c>
      <c r="F15" s="45" t="s">
        <v>64</v>
      </c>
      <c r="G15" s="48" t="s">
        <v>64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6" t="s">
        <v>132</v>
      </c>
      <c r="U15" s="1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>
      <c r="A16" s="101" t="s">
        <v>142</v>
      </c>
      <c r="B16" s="102"/>
      <c r="C16" s="103"/>
      <c r="D16" s="65">
        <f>D13+D14+D15</f>
        <v>64500000</v>
      </c>
      <c r="E16" s="19"/>
      <c r="G16" s="23"/>
      <c r="O16" s="20"/>
      <c r="S16" s="21"/>
      <c r="T16" s="22"/>
      <c r="U16" s="1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</sheetData>
  <mergeCells count="7">
    <mergeCell ref="A16:C16"/>
    <mergeCell ref="A2:T2"/>
    <mergeCell ref="A3:T3"/>
    <mergeCell ref="A4:B4"/>
    <mergeCell ref="A5:B5"/>
    <mergeCell ref="E10:G11"/>
    <mergeCell ref="H10:S11"/>
  </mergeCells>
  <pageMargins left="0.11811023622047245" right="3.937007874015748E-2" top="0.23622047244094491" bottom="0.47244094488188981" header="0.23622047244094491" footer="0.51181102362204722"/>
  <pageSetup scale="6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สรุปงบหน้า(คมนาคม)</vt:lpstr>
      <vt:lpstr>6.1กรมทางหลวง</vt:lpstr>
      <vt:lpstr>6.2กรมขนส่งทางบก</vt:lpstr>
      <vt:lpstr>6.3กรมทางหลวงชนบท</vt:lpstr>
      <vt:lpstr>6.4กรมเจ้าท่า</vt:lpstr>
      <vt:lpstr>'6.1กรมทางหลวง'!Print_Area</vt:lpstr>
      <vt:lpstr>'6.2กรมขนส่งทางบก'!Print_Area</vt:lpstr>
      <vt:lpstr>'6.3กรมทางหลวงชนบท'!Print_Area</vt:lpstr>
      <vt:lpstr>'6.4กรมเจ้าท่า'!Print_Area</vt:lpstr>
      <vt:lpstr>'6.1กรมทางหลวง'!Print_Titles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</dc:creator>
  <cp:lastModifiedBy>NPC</cp:lastModifiedBy>
  <cp:lastPrinted>2014-02-05T13:55:25Z</cp:lastPrinted>
  <dcterms:created xsi:type="dcterms:W3CDTF">2014-01-07T05:04:56Z</dcterms:created>
  <dcterms:modified xsi:type="dcterms:W3CDTF">2014-02-05T13:55:58Z</dcterms:modified>
</cp:coreProperties>
</file>